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<sst xmlns="http://schemas.openxmlformats.org/spreadsheetml/2006/main" count="101" uniqueCount="68">
  <si>
    <t>马尔康市2025年6月防返贫风险救助基金补助计划表</t>
  </si>
  <si>
    <t>序号</t>
  </si>
  <si>
    <t>乡镇</t>
  </si>
  <si>
    <t>行政村</t>
  </si>
  <si>
    <t>户主姓名</t>
  </si>
  <si>
    <t>证件号码</t>
  </si>
  <si>
    <t>监测对象
类型</t>
  </si>
  <si>
    <t>识别时间</t>
  </si>
  <si>
    <t>是否
脱贫户</t>
  </si>
  <si>
    <t>申请对象
姓名</t>
  </si>
  <si>
    <t>申请对象
证件号码</t>
  </si>
  <si>
    <t>申请救助
类型</t>
  </si>
  <si>
    <t>申请年度</t>
  </si>
  <si>
    <t>个人医疗总费用（元）</t>
  </si>
  <si>
    <t>市医保部门报销（元）</t>
  </si>
  <si>
    <t>市卫健部门基金救助（元）</t>
  </si>
  <si>
    <t>市民政部门救助（元）</t>
  </si>
  <si>
    <t>市妇联救助（元）</t>
  </si>
  <si>
    <t>市红十字会救助（元）</t>
  </si>
  <si>
    <t>水滴筹（元）</t>
  </si>
  <si>
    <t>个人自付（元）</t>
  </si>
  <si>
    <t>救助
比例</t>
  </si>
  <si>
    <t>申请救助
金额（元）</t>
  </si>
  <si>
    <t>开户行</t>
  </si>
  <si>
    <t>一卡通账号</t>
  </si>
  <si>
    <t>备注</t>
  </si>
  <si>
    <t>基本医疗</t>
  </si>
  <si>
    <t>大病保险</t>
  </si>
  <si>
    <t>医疗救助</t>
  </si>
  <si>
    <t>党坝乡</t>
  </si>
  <si>
    <t>党坝村</t>
  </si>
  <si>
    <t>仁千俄玛</t>
  </si>
  <si>
    <t>513229********06666</t>
  </si>
  <si>
    <t>突发严重困难户</t>
  </si>
  <si>
    <t>2025年3月识别</t>
  </si>
  <si>
    <t>否</t>
  </si>
  <si>
    <t>索郎尼玛</t>
  </si>
  <si>
    <t>513229********0651</t>
  </si>
  <si>
    <t>因病</t>
  </si>
  <si>
    <t>2024年4月至2025年3月</t>
  </si>
  <si>
    <t>中国农业银行</t>
  </si>
  <si>
    <t>6228234135699375567</t>
  </si>
  <si>
    <t>“石榴籽”重点帮扶对象</t>
  </si>
  <si>
    <t>尕西根</t>
  </si>
  <si>
    <t>513229********0541</t>
  </si>
  <si>
    <t>2025年4月识别</t>
  </si>
  <si>
    <t>2024年5月至2025年4月</t>
  </si>
  <si>
    <t>中国建设银行</t>
  </si>
  <si>
    <t>6214673750001425898</t>
  </si>
  <si>
    <t>尕兰村</t>
  </si>
  <si>
    <t>三郎仁千</t>
  </si>
  <si>
    <t>513229********0512</t>
  </si>
  <si>
    <t>6214673750001426219</t>
  </si>
  <si>
    <t>木尔甲</t>
  </si>
  <si>
    <t>513229********0655</t>
  </si>
  <si>
    <t>木尔斯满</t>
  </si>
  <si>
    <t>513229********0523</t>
  </si>
  <si>
    <t>2024年3月至2025年2月</t>
  </si>
  <si>
    <t>6214673750000185691</t>
  </si>
  <si>
    <t>松岗镇</t>
  </si>
  <si>
    <t>哈飘村</t>
  </si>
  <si>
    <t>罗建康</t>
  </si>
  <si>
    <t>513229****
****0314</t>
  </si>
  <si>
    <t>2025年5月识别</t>
  </si>
  <si>
    <t>513229********0314</t>
  </si>
  <si>
    <t>6214673750001527628</t>
  </si>
  <si>
    <t>合计：</t>
  </si>
  <si>
    <r>
      <rPr>
        <sz val="11"/>
        <rFont val="宋体"/>
        <charset val="134"/>
        <scheme val="minor"/>
      </rPr>
      <t>备注：申请救助标准以马尔府规</t>
    </r>
    <r>
      <rPr>
        <sz val="11"/>
        <rFont val="仿宋_GB2312"/>
        <charset val="134"/>
      </rPr>
      <t>〔</t>
    </r>
    <r>
      <rPr>
        <sz val="11"/>
        <rFont val="宋体"/>
        <charset val="134"/>
        <scheme val="minor"/>
      </rPr>
      <t>2022</t>
    </r>
    <r>
      <rPr>
        <sz val="11"/>
        <rFont val="仿宋_GB2312"/>
        <charset val="134"/>
      </rPr>
      <t>〕</t>
    </r>
    <r>
      <rPr>
        <sz val="11"/>
        <rFont val="宋体"/>
        <charset val="134"/>
        <scheme val="minor"/>
      </rPr>
      <t>6号文件为依据。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</si>
</sst>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b/>
      <sz val="2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仿宋_GB2312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10" applyNumberFormat="0" applyAlignment="0" applyProtection="0">
      <alignment vertical="center"/>
    </xf>
    <xf numFmtId="0" fontId="13" fillId="5" borderId="11" applyNumberFormat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15" fillId="6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176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57" fontId="1" fillId="0" borderId="2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176" fontId="1" fillId="0" borderId="4" xfId="0" applyNumberFormat="1" applyFont="1" applyFill="1" applyBorder="1" applyAlignment="1">
      <alignment horizontal="right" vertical="center"/>
    </xf>
    <xf numFmtId="176" fontId="1" fillId="0" borderId="5" xfId="0" applyNumberFormat="1" applyFont="1" applyFill="1" applyBorder="1" applyAlignment="1">
      <alignment horizontal="right" vertical="center"/>
    </xf>
    <xf numFmtId="176" fontId="1" fillId="0" borderId="5" xfId="0" applyNumberFormat="1" applyFont="1" applyFill="1" applyBorder="1" applyAlignment="1">
      <alignment horizontal="right"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/>
    </xf>
    <xf numFmtId="177" fontId="1" fillId="0" borderId="2" xfId="0" applyNumberFormat="1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center" vertical="center" wrapText="1"/>
    </xf>
    <xf numFmtId="9" fontId="1" fillId="0" borderId="2" xfId="0" applyNumberFormat="1" applyFont="1" applyFill="1" applyBorder="1" applyAlignment="1">
      <alignment horizontal="center" vertical="center" wrapText="1"/>
    </xf>
    <xf numFmtId="9" fontId="1" fillId="0" borderId="2" xfId="3" applyFont="1" applyFill="1" applyBorder="1" applyAlignment="1">
      <alignment horizontal="center" vertical="center"/>
    </xf>
    <xf numFmtId="176" fontId="1" fillId="0" borderId="3" xfId="0" applyNumberFormat="1" applyFont="1" applyFill="1" applyBorder="1" applyAlignment="1">
      <alignment horizontal="center" vertical="center" wrapText="1"/>
    </xf>
    <xf numFmtId="9" fontId="1" fillId="0" borderId="2" xfId="3" applyNumberFormat="1" applyFont="1" applyFill="1" applyBorder="1" applyAlignment="1">
      <alignment horizontal="center" vertical="center"/>
    </xf>
    <xf numFmtId="176" fontId="1" fillId="0" borderId="6" xfId="0" applyNumberFormat="1" applyFont="1" applyFill="1" applyBorder="1" applyAlignment="1">
      <alignment horizontal="right" vertical="center"/>
    </xf>
    <xf numFmtId="0" fontId="1" fillId="2" borderId="0" xfId="0" applyFont="1" applyFill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 quotePrefix="1">
      <alignment horizontal="center" vertical="center" wrapText="1"/>
    </xf>
    <xf numFmtId="0" fontId="1" fillId="0" borderId="3" xfId="0" applyFont="1" applyFill="1" applyBorder="1" applyAlignment="1" quotePrefix="1">
      <alignment horizontal="center" vertical="center" wrapText="1"/>
    </xf>
    <xf numFmtId="49" fontId="1" fillId="0" borderId="3" xfId="0" applyNumberFormat="1" applyFont="1" applyFill="1" applyBorder="1" applyAlignment="1" quotePrefix="1">
      <alignment horizontal="center" vertical="center" wrapText="1"/>
    </xf>
    <xf numFmtId="0" fontId="1" fillId="0" borderId="3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13"/>
  <sheetViews>
    <sheetView tabSelected="1" view="pageBreakPreview" zoomScaleNormal="100" topLeftCell="B1" workbookViewId="0">
      <selection activeCell="N19" sqref="N19"/>
    </sheetView>
  </sheetViews>
  <sheetFormatPr defaultColWidth="9" defaultRowHeight="13.5"/>
  <cols>
    <col min="1" max="1" width="3.625" style="3" customWidth="1"/>
    <col min="2" max="2" width="8.375" style="3" customWidth="1"/>
    <col min="3" max="3" width="8.25" style="3" customWidth="1"/>
    <col min="4" max="4" width="8" style="3" customWidth="1"/>
    <col min="5" max="5" width="11.75" style="4" customWidth="1"/>
    <col min="6" max="7" width="9.5" style="4" customWidth="1"/>
    <col min="8" max="8" width="5.125" style="4" customWidth="1"/>
    <col min="9" max="9" width="8.5" style="4" customWidth="1"/>
    <col min="10" max="10" width="10.875" style="4" customWidth="1"/>
    <col min="11" max="11" width="7.125" style="3" customWidth="1"/>
    <col min="12" max="12" width="9.25" style="4" customWidth="1"/>
    <col min="13" max="13" width="12.75" style="3" customWidth="1"/>
    <col min="14" max="14" width="9.5" style="3" customWidth="1"/>
    <col min="15" max="15" width="9.875" style="3" customWidth="1"/>
    <col min="16" max="16" width="9.125" style="3" customWidth="1"/>
    <col min="17" max="17" width="7.125" style="3" customWidth="1"/>
    <col min="18" max="18" width="6.75" style="3" customWidth="1"/>
    <col min="19" max="19" width="6.375" style="3" customWidth="1"/>
    <col min="20" max="20" width="6.25" style="3" customWidth="1"/>
    <col min="21" max="21" width="6.75" style="3" customWidth="1"/>
    <col min="22" max="22" width="10.875" style="5" customWidth="1"/>
    <col min="23" max="23" width="4.625" style="4" customWidth="1"/>
    <col min="24" max="24" width="10" style="6" customWidth="1"/>
    <col min="25" max="25" width="9" style="6" customWidth="1"/>
    <col min="26" max="26" width="11.5" style="6" customWidth="1"/>
    <col min="27" max="27" width="13.75" style="3" customWidth="1"/>
    <col min="28" max="16384" width="9" style="7"/>
  </cols>
  <sheetData>
    <row r="1" s="1" customFormat="1" spans="1:27">
      <c r="A1" s="8" t="s">
        <v>0</v>
      </c>
      <c r="B1" s="8"/>
      <c r="C1" s="8"/>
      <c r="D1" s="8"/>
      <c r="E1" s="8"/>
      <c r="F1" s="9"/>
      <c r="G1" s="9"/>
      <c r="H1" s="8"/>
      <c r="I1" s="9"/>
      <c r="J1" s="8"/>
      <c r="K1" s="8"/>
      <c r="L1" s="9"/>
      <c r="M1" s="8"/>
      <c r="N1" s="8"/>
      <c r="O1" s="8"/>
      <c r="P1" s="8"/>
      <c r="Q1" s="8"/>
      <c r="R1" s="8"/>
      <c r="S1" s="8"/>
      <c r="T1" s="8"/>
      <c r="U1" s="8"/>
      <c r="V1" s="8"/>
      <c r="W1" s="9"/>
      <c r="X1" s="8"/>
      <c r="Y1" s="8"/>
      <c r="Z1" s="8"/>
      <c r="AA1" s="8"/>
    </row>
    <row r="2" s="1" customFormat="1" ht="26" customHeight="1" spans="1:27">
      <c r="A2" s="8"/>
      <c r="B2" s="8"/>
      <c r="C2" s="8"/>
      <c r="D2" s="8"/>
      <c r="E2" s="8"/>
      <c r="F2" s="9"/>
      <c r="G2" s="9"/>
      <c r="H2" s="8"/>
      <c r="I2" s="9"/>
      <c r="J2" s="8"/>
      <c r="K2" s="8"/>
      <c r="L2" s="9"/>
      <c r="M2" s="8"/>
      <c r="N2" s="8"/>
      <c r="O2" s="8"/>
      <c r="P2" s="8"/>
      <c r="Q2" s="8"/>
      <c r="R2" s="8"/>
      <c r="S2" s="8"/>
      <c r="T2" s="8"/>
      <c r="U2" s="8"/>
      <c r="V2" s="8"/>
      <c r="W2" s="9"/>
      <c r="X2" s="8"/>
      <c r="Y2" s="8"/>
      <c r="Z2" s="8"/>
      <c r="AA2" s="8"/>
    </row>
    <row r="3" s="2" customFormat="1" ht="52" customHeight="1" spans="1:27">
      <c r="A3" s="10" t="s">
        <v>1</v>
      </c>
      <c r="B3" s="10" t="s">
        <v>2</v>
      </c>
      <c r="C3" s="11" t="s">
        <v>3</v>
      </c>
      <c r="D3" s="11" t="s">
        <v>4</v>
      </c>
      <c r="E3" s="11" t="s">
        <v>5</v>
      </c>
      <c r="F3" s="12" t="s">
        <v>6</v>
      </c>
      <c r="G3" s="13" t="s">
        <v>7</v>
      </c>
      <c r="H3" s="12" t="s">
        <v>8</v>
      </c>
      <c r="I3" s="12" t="s">
        <v>9</v>
      </c>
      <c r="J3" s="12" t="s">
        <v>10</v>
      </c>
      <c r="K3" s="12" t="s">
        <v>11</v>
      </c>
      <c r="L3" s="12" t="s">
        <v>12</v>
      </c>
      <c r="M3" s="12" t="s">
        <v>13</v>
      </c>
      <c r="N3" s="12" t="s">
        <v>14</v>
      </c>
      <c r="O3" s="12"/>
      <c r="P3" s="12"/>
      <c r="Q3" s="12" t="s">
        <v>15</v>
      </c>
      <c r="R3" s="12" t="s">
        <v>16</v>
      </c>
      <c r="S3" s="12" t="s">
        <v>17</v>
      </c>
      <c r="T3" s="12" t="s">
        <v>18</v>
      </c>
      <c r="U3" s="12" t="s">
        <v>19</v>
      </c>
      <c r="V3" s="12" t="s">
        <v>20</v>
      </c>
      <c r="W3" s="12" t="s">
        <v>21</v>
      </c>
      <c r="X3" s="33" t="s">
        <v>22</v>
      </c>
      <c r="Y3" s="40" t="s">
        <v>23</v>
      </c>
      <c r="Z3" s="40" t="s">
        <v>24</v>
      </c>
      <c r="AA3" s="11" t="s">
        <v>25</v>
      </c>
    </row>
    <row r="4" s="2" customFormat="1" ht="36" customHeight="1" spans="1:27">
      <c r="A4" s="14"/>
      <c r="B4" s="14"/>
      <c r="C4" s="11"/>
      <c r="D4" s="11"/>
      <c r="E4" s="11"/>
      <c r="F4" s="12"/>
      <c r="G4" s="15"/>
      <c r="H4" s="12"/>
      <c r="I4" s="12"/>
      <c r="J4" s="12"/>
      <c r="K4" s="12"/>
      <c r="L4" s="12"/>
      <c r="M4" s="12"/>
      <c r="N4" s="11" t="s">
        <v>26</v>
      </c>
      <c r="O4" s="11" t="s">
        <v>27</v>
      </c>
      <c r="P4" s="11" t="s">
        <v>28</v>
      </c>
      <c r="Q4" s="12"/>
      <c r="R4" s="12"/>
      <c r="S4" s="12"/>
      <c r="T4" s="12"/>
      <c r="U4" s="12"/>
      <c r="V4" s="12"/>
      <c r="W4" s="12"/>
      <c r="X4" s="33"/>
      <c r="Y4" s="41"/>
      <c r="Z4" s="41"/>
      <c r="AA4" s="11"/>
    </row>
    <row r="5" s="1" customFormat="1" ht="42" customHeight="1" spans="1:27">
      <c r="A5" s="16">
        <v>1</v>
      </c>
      <c r="B5" s="16" t="s">
        <v>29</v>
      </c>
      <c r="C5" s="16" t="s">
        <v>30</v>
      </c>
      <c r="D5" s="16" t="s">
        <v>31</v>
      </c>
      <c r="E5" s="45" t="s">
        <v>32</v>
      </c>
      <c r="F5" s="17" t="s">
        <v>33</v>
      </c>
      <c r="G5" s="17" t="s">
        <v>34</v>
      </c>
      <c r="H5" s="17" t="s">
        <v>35</v>
      </c>
      <c r="I5" s="17" t="s">
        <v>36</v>
      </c>
      <c r="J5" s="45" t="s">
        <v>37</v>
      </c>
      <c r="K5" s="16" t="s">
        <v>38</v>
      </c>
      <c r="L5" s="17" t="s">
        <v>39</v>
      </c>
      <c r="M5" s="16">
        <v>108964.09</v>
      </c>
      <c r="N5" s="16">
        <v>3811.09</v>
      </c>
      <c r="O5" s="16">
        <v>0</v>
      </c>
      <c r="P5" s="16">
        <v>0</v>
      </c>
      <c r="Q5" s="16">
        <v>0</v>
      </c>
      <c r="R5" s="16">
        <v>0</v>
      </c>
      <c r="S5" s="16">
        <v>0</v>
      </c>
      <c r="T5" s="16">
        <v>0</v>
      </c>
      <c r="U5" s="16">
        <v>0</v>
      </c>
      <c r="V5" s="31">
        <f>M5-N5</f>
        <v>105153</v>
      </c>
      <c r="W5" s="34"/>
      <c r="X5" s="32">
        <v>50000</v>
      </c>
      <c r="Y5" s="21" t="s">
        <v>40</v>
      </c>
      <c r="Z5" s="46" t="s">
        <v>41</v>
      </c>
      <c r="AA5" s="42" t="s">
        <v>42</v>
      </c>
    </row>
    <row r="6" s="1" customFormat="1" ht="42" customHeight="1" spans="1:27">
      <c r="A6" s="16">
        <v>2</v>
      </c>
      <c r="B6" s="16" t="s">
        <v>29</v>
      </c>
      <c r="C6" s="16" t="s">
        <v>30</v>
      </c>
      <c r="D6" s="16" t="s">
        <v>43</v>
      </c>
      <c r="E6" s="45" t="s">
        <v>44</v>
      </c>
      <c r="F6" s="17" t="s">
        <v>33</v>
      </c>
      <c r="G6" s="17" t="s">
        <v>45</v>
      </c>
      <c r="H6" s="17" t="s">
        <v>35</v>
      </c>
      <c r="I6" s="16" t="s">
        <v>43</v>
      </c>
      <c r="J6" s="45" t="s">
        <v>44</v>
      </c>
      <c r="K6" s="16" t="s">
        <v>38</v>
      </c>
      <c r="L6" s="17" t="s">
        <v>46</v>
      </c>
      <c r="M6" s="16">
        <v>145541.89</v>
      </c>
      <c r="N6" s="16">
        <v>52610.71</v>
      </c>
      <c r="O6" s="16">
        <v>24183.13</v>
      </c>
      <c r="P6" s="16">
        <v>0</v>
      </c>
      <c r="Q6" s="16">
        <v>0</v>
      </c>
      <c r="R6" s="16">
        <v>0</v>
      </c>
      <c r="S6" s="16">
        <v>0</v>
      </c>
      <c r="T6" s="16">
        <v>0</v>
      </c>
      <c r="U6" s="16">
        <v>0</v>
      </c>
      <c r="V6" s="17">
        <f>M6-N6-O6</f>
        <v>68748.05</v>
      </c>
      <c r="W6" s="34"/>
      <c r="X6" s="32">
        <v>50000</v>
      </c>
      <c r="Y6" s="21" t="s">
        <v>47</v>
      </c>
      <c r="Z6" s="43" t="s">
        <v>48</v>
      </c>
      <c r="AA6" s="42" t="s">
        <v>42</v>
      </c>
    </row>
    <row r="7" s="1" customFormat="1" ht="42" customHeight="1" spans="1:27">
      <c r="A7" s="16">
        <v>3</v>
      </c>
      <c r="B7" s="16" t="s">
        <v>29</v>
      </c>
      <c r="C7" s="16" t="s">
        <v>49</v>
      </c>
      <c r="D7" s="16" t="s">
        <v>50</v>
      </c>
      <c r="E7" s="45" t="s">
        <v>51</v>
      </c>
      <c r="F7" s="17" t="s">
        <v>33</v>
      </c>
      <c r="G7" s="17" t="s">
        <v>45</v>
      </c>
      <c r="H7" s="17" t="s">
        <v>35</v>
      </c>
      <c r="I7" s="16" t="s">
        <v>50</v>
      </c>
      <c r="J7" s="45" t="s">
        <v>51</v>
      </c>
      <c r="K7" s="16" t="s">
        <v>38</v>
      </c>
      <c r="L7" s="17" t="s">
        <v>46</v>
      </c>
      <c r="M7" s="31">
        <v>42612.59</v>
      </c>
      <c r="N7" s="31">
        <v>18700.07</v>
      </c>
      <c r="O7" s="32">
        <v>0</v>
      </c>
      <c r="P7" s="32">
        <v>0</v>
      </c>
      <c r="Q7" s="16">
        <v>0</v>
      </c>
      <c r="R7" s="16">
        <v>0</v>
      </c>
      <c r="S7" s="16">
        <v>0</v>
      </c>
      <c r="T7" s="16">
        <v>0</v>
      </c>
      <c r="U7" s="16">
        <v>0</v>
      </c>
      <c r="V7" s="31">
        <f>M7-N7</f>
        <v>23912.52</v>
      </c>
      <c r="W7" s="35">
        <v>0.5</v>
      </c>
      <c r="X7" s="31">
        <f>V7*W7</f>
        <v>11956.26</v>
      </c>
      <c r="Y7" s="21" t="s">
        <v>47</v>
      </c>
      <c r="Z7" s="20" t="s">
        <v>52</v>
      </c>
      <c r="AA7" s="42" t="s">
        <v>42</v>
      </c>
    </row>
    <row r="8" s="1" customFormat="1" ht="42" customHeight="1" spans="1:27">
      <c r="A8" s="16">
        <v>4</v>
      </c>
      <c r="B8" s="16" t="s">
        <v>29</v>
      </c>
      <c r="C8" s="16" t="s">
        <v>49</v>
      </c>
      <c r="D8" s="16" t="s">
        <v>53</v>
      </c>
      <c r="E8" s="45" t="s">
        <v>54</v>
      </c>
      <c r="F8" s="17" t="s">
        <v>33</v>
      </c>
      <c r="G8" s="17" t="s">
        <v>34</v>
      </c>
      <c r="H8" s="17" t="s">
        <v>35</v>
      </c>
      <c r="I8" s="31" t="s">
        <v>55</v>
      </c>
      <c r="J8" s="45" t="s">
        <v>56</v>
      </c>
      <c r="K8" s="16" t="s">
        <v>38</v>
      </c>
      <c r="L8" s="17" t="s">
        <v>57</v>
      </c>
      <c r="M8" s="31">
        <v>52419.83</v>
      </c>
      <c r="N8" s="31">
        <v>19232.6</v>
      </c>
      <c r="O8" s="31">
        <v>11873.72</v>
      </c>
      <c r="P8" s="32">
        <v>9034.58</v>
      </c>
      <c r="Q8" s="32">
        <v>0</v>
      </c>
      <c r="R8" s="32">
        <v>0</v>
      </c>
      <c r="S8" s="32">
        <v>0</v>
      </c>
      <c r="T8" s="32">
        <v>0</v>
      </c>
      <c r="U8" s="32">
        <v>0</v>
      </c>
      <c r="V8" s="31">
        <f>M8-N8-O8-P8</f>
        <v>12278.93</v>
      </c>
      <c r="W8" s="35">
        <v>0.5</v>
      </c>
      <c r="X8" s="31">
        <f>V8*W8</f>
        <v>6139.465</v>
      </c>
      <c r="Y8" s="21" t="s">
        <v>47</v>
      </c>
      <c r="Z8" s="43" t="s">
        <v>58</v>
      </c>
      <c r="AA8" s="42" t="s">
        <v>42</v>
      </c>
    </row>
    <row r="9" s="1" customFormat="1" ht="42" customHeight="1" spans="1:27">
      <c r="A9" s="18">
        <v>5</v>
      </c>
      <c r="B9" s="19" t="s">
        <v>59</v>
      </c>
      <c r="C9" s="19" t="s">
        <v>60</v>
      </c>
      <c r="D9" s="19" t="s">
        <v>61</v>
      </c>
      <c r="E9" s="47" t="s">
        <v>62</v>
      </c>
      <c r="F9" s="21" t="s">
        <v>33</v>
      </c>
      <c r="G9" s="22" t="s">
        <v>63</v>
      </c>
      <c r="H9" s="21" t="s">
        <v>35</v>
      </c>
      <c r="I9" s="19" t="s">
        <v>61</v>
      </c>
      <c r="J9" s="48" t="s">
        <v>64</v>
      </c>
      <c r="K9" s="21" t="s">
        <v>38</v>
      </c>
      <c r="L9" s="21" t="s">
        <v>57</v>
      </c>
      <c r="M9" s="21">
        <v>37010.65</v>
      </c>
      <c r="N9" s="17">
        <v>17168.03</v>
      </c>
      <c r="O9" s="32">
        <v>0</v>
      </c>
      <c r="P9" s="32">
        <v>0</v>
      </c>
      <c r="Q9" s="32">
        <v>0</v>
      </c>
      <c r="R9" s="32">
        <v>0</v>
      </c>
      <c r="S9" s="32">
        <v>0</v>
      </c>
      <c r="T9" s="32">
        <v>0</v>
      </c>
      <c r="U9" s="32">
        <v>0</v>
      </c>
      <c r="V9" s="36">
        <v>19842.62</v>
      </c>
      <c r="W9" s="37">
        <v>0.5</v>
      </c>
      <c r="X9" s="31">
        <f>V9*W9</f>
        <v>9921.31</v>
      </c>
      <c r="Y9" s="21" t="s">
        <v>47</v>
      </c>
      <c r="Z9" s="46" t="s">
        <v>65</v>
      </c>
      <c r="AA9" s="42" t="s">
        <v>42</v>
      </c>
    </row>
    <row r="10" s="1" customFormat="1" ht="42" customHeight="1" spans="1:27">
      <c r="A10" s="18" t="s">
        <v>66</v>
      </c>
      <c r="B10" s="23"/>
      <c r="C10" s="23"/>
      <c r="D10" s="23"/>
      <c r="E10" s="24"/>
      <c r="F10" s="25">
        <f>X5+X6+X7+X8+X9</f>
        <v>128017.035</v>
      </c>
      <c r="G10" s="26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38"/>
      <c r="Y10" s="38"/>
      <c r="Z10" s="38"/>
      <c r="AA10" s="44"/>
    </row>
    <row r="11" s="1" customFormat="1" spans="1:27">
      <c r="A11" s="28" t="s">
        <v>67</v>
      </c>
      <c r="B11" s="28"/>
      <c r="C11" s="28"/>
      <c r="D11" s="28"/>
      <c r="E11" s="28"/>
      <c r="F11" s="29"/>
      <c r="G11" s="29"/>
      <c r="H11" s="30"/>
      <c r="I11" s="29"/>
      <c r="J11" s="29"/>
      <c r="K11" s="28"/>
      <c r="L11" s="29"/>
      <c r="M11" s="28"/>
      <c r="N11" s="28"/>
      <c r="O11" s="28"/>
      <c r="P11" s="28"/>
      <c r="Q11" s="28"/>
      <c r="R11" s="28"/>
      <c r="S11" s="28"/>
      <c r="T11" s="28"/>
      <c r="U11" s="28"/>
      <c r="V11" s="39"/>
      <c r="W11" s="29"/>
      <c r="X11" s="28"/>
      <c r="Y11" s="28"/>
      <c r="Z11" s="28"/>
      <c r="AA11" s="30"/>
    </row>
    <row r="12" s="1" customFormat="1" spans="1:27">
      <c r="A12" s="28"/>
      <c r="B12" s="28"/>
      <c r="C12" s="28"/>
      <c r="D12" s="28"/>
      <c r="E12" s="28"/>
      <c r="F12" s="29"/>
      <c r="G12" s="29"/>
      <c r="H12" s="30"/>
      <c r="I12" s="29"/>
      <c r="J12" s="29"/>
      <c r="K12" s="28"/>
      <c r="L12" s="29"/>
      <c r="M12" s="28"/>
      <c r="N12" s="28"/>
      <c r="O12" s="28"/>
      <c r="P12" s="28"/>
      <c r="Q12" s="28"/>
      <c r="R12" s="28"/>
      <c r="S12" s="28"/>
      <c r="T12" s="28"/>
      <c r="U12" s="28"/>
      <c r="V12" s="39"/>
      <c r="W12" s="29"/>
      <c r="X12" s="28"/>
      <c r="Y12" s="28"/>
      <c r="Z12" s="28"/>
      <c r="AA12" s="30"/>
    </row>
    <row r="13" s="1" customFormat="1" spans="1:27">
      <c r="A13" s="28"/>
      <c r="B13" s="28"/>
      <c r="C13" s="28"/>
      <c r="D13" s="28"/>
      <c r="E13" s="28"/>
      <c r="F13" s="29"/>
      <c r="G13" s="29"/>
      <c r="H13" s="30"/>
      <c r="I13" s="29"/>
      <c r="J13" s="29"/>
      <c r="K13" s="28"/>
      <c r="L13" s="29"/>
      <c r="M13" s="28"/>
      <c r="N13" s="28"/>
      <c r="O13" s="28"/>
      <c r="P13" s="28"/>
      <c r="Q13" s="28"/>
      <c r="R13" s="28"/>
      <c r="S13" s="28"/>
      <c r="T13" s="28"/>
      <c r="U13" s="28"/>
      <c r="V13" s="39"/>
      <c r="W13" s="29"/>
      <c r="X13" s="28"/>
      <c r="Y13" s="28"/>
      <c r="Z13" s="28"/>
      <c r="AA13" s="30"/>
    </row>
  </sheetData>
  <mergeCells count="29">
    <mergeCell ref="N3:P3"/>
    <mergeCell ref="A10:E10"/>
    <mergeCell ref="F10:X10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Q3:Q4"/>
    <mergeCell ref="R3:R4"/>
    <mergeCell ref="S3:S4"/>
    <mergeCell ref="T3:T4"/>
    <mergeCell ref="U3:U4"/>
    <mergeCell ref="V3:V4"/>
    <mergeCell ref="W3:W4"/>
    <mergeCell ref="X3:X4"/>
    <mergeCell ref="Y3:Y4"/>
    <mergeCell ref="Z3:Z4"/>
    <mergeCell ref="AA3:AA4"/>
    <mergeCell ref="A1:AA2"/>
    <mergeCell ref="A11:AA13"/>
  </mergeCells>
  <pageMargins left="0.393055555555556" right="0.393055555555556" top="1" bottom="1" header="0.5" footer="0.5"/>
  <pageSetup paperSize="9" scale="6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如果......</cp:lastModifiedBy>
  <dcterms:created xsi:type="dcterms:W3CDTF">2024-08-21T03:09:00Z</dcterms:created>
  <dcterms:modified xsi:type="dcterms:W3CDTF">2025-06-04T08:31:26Z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CE0E1DC97A014E5787B842373AD2FA0E_13</vt:lpwstr>
  </property>
  <property fmtid="{D5CDD505-2E9C-101B-9397-08002B2CF9AE}" pid="3" name="KSOProductBuildVer">
    <vt:lpwstr>2052-12.1.0.21171</vt:lpwstr>
  </property>
</Properties>
</file>